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5600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E14" i="1" l="1"/>
  <c r="AE15" i="1"/>
  <c r="AE16" i="1"/>
  <c r="AE17" i="1"/>
  <c r="AE13" i="1"/>
  <c r="AD13" i="1"/>
  <c r="AD14" i="1"/>
  <c r="AD15" i="1"/>
  <c r="AD16" i="1"/>
  <c r="AD17" i="1"/>
  <c r="AD12" i="1"/>
  <c r="Z13" i="1"/>
  <c r="Z14" i="1"/>
  <c r="Z15" i="1"/>
  <c r="Z16" i="1"/>
  <c r="Z17" i="1"/>
  <c r="Z12" i="1"/>
  <c r="V13" i="1"/>
  <c r="V14" i="1"/>
  <c r="V15" i="1"/>
  <c r="V16" i="1"/>
  <c r="V17" i="1"/>
  <c r="V12" i="1"/>
  <c r="R13" i="1"/>
  <c r="R14" i="1"/>
  <c r="R15" i="1"/>
  <c r="R16" i="1"/>
  <c r="R17" i="1"/>
  <c r="R12" i="1"/>
  <c r="M13" i="1"/>
  <c r="M14" i="1"/>
  <c r="M15" i="1"/>
  <c r="M16" i="1"/>
  <c r="M17" i="1"/>
  <c r="M12" i="1"/>
  <c r="H13" i="1"/>
  <c r="H14" i="1"/>
  <c r="H15" i="1"/>
  <c r="H16" i="1"/>
  <c r="H17" i="1"/>
  <c r="H12" i="1"/>
  <c r="AC13" i="1"/>
  <c r="AC14" i="1"/>
  <c r="AC15" i="1"/>
  <c r="AC16" i="1"/>
  <c r="AC17" i="1"/>
  <c r="AC12" i="1"/>
  <c r="AB12" i="1"/>
  <c r="AB13" i="1"/>
  <c r="AB14" i="1"/>
  <c r="AB15" i="1"/>
  <c r="AB16" i="1"/>
  <c r="AB17" i="1"/>
  <c r="X12" i="1"/>
  <c r="Y12" i="1" s="1"/>
  <c r="X13" i="1"/>
  <c r="Y13" i="1" s="1"/>
  <c r="X14" i="1"/>
  <c r="Y14" i="1" s="1"/>
  <c r="X15" i="1"/>
  <c r="Y15" i="1" s="1"/>
  <c r="X16" i="1"/>
  <c r="Y16" i="1" s="1"/>
  <c r="X17" i="1"/>
  <c r="Y17" i="1" s="1"/>
  <c r="T12" i="1"/>
  <c r="U12" i="1" s="1"/>
  <c r="T13" i="1"/>
  <c r="U13" i="1" s="1"/>
  <c r="T14" i="1"/>
  <c r="U14" i="1" s="1"/>
  <c r="T15" i="1"/>
  <c r="U15" i="1" s="1"/>
  <c r="T16" i="1"/>
  <c r="U16" i="1" s="1"/>
  <c r="T17" i="1"/>
  <c r="U17" i="1" s="1"/>
  <c r="Q15" i="1"/>
  <c r="P12" i="1"/>
  <c r="Q12" i="1" s="1"/>
  <c r="P13" i="1"/>
  <c r="Q13" i="1" s="1"/>
  <c r="P14" i="1"/>
  <c r="Q14" i="1" s="1"/>
  <c r="P15" i="1"/>
  <c r="P16" i="1"/>
  <c r="Q16" i="1" s="1"/>
  <c r="P17" i="1"/>
  <c r="Q17" i="1" s="1"/>
  <c r="F14" i="1"/>
  <c r="G14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F15" i="1"/>
  <c r="G15" i="1" s="1"/>
  <c r="F16" i="1"/>
  <c r="G16" i="1" s="1"/>
  <c r="F17" i="1"/>
  <c r="G17" i="1" s="1"/>
  <c r="F12" i="1"/>
  <c r="G12" i="1" s="1"/>
  <c r="F13" i="1"/>
  <c r="G13" i="1" s="1"/>
</calcChain>
</file>

<file path=xl/sharedStrings.xml><?xml version="1.0" encoding="utf-8"?>
<sst xmlns="http://schemas.openxmlformats.org/spreadsheetml/2006/main" count="35" uniqueCount="20">
  <si>
    <t>English Grading Sheet</t>
  </si>
  <si>
    <t>Name of Student</t>
  </si>
  <si>
    <t>Quizzes (15%)</t>
  </si>
  <si>
    <t>Ave.</t>
  </si>
  <si>
    <t>%</t>
  </si>
  <si>
    <t>Total</t>
  </si>
  <si>
    <t>Class Participation (20%)</t>
  </si>
  <si>
    <t>Project/Themes (20%)</t>
  </si>
  <si>
    <t>Homework (5%)</t>
  </si>
  <si>
    <t>Other Performance Output (15%)</t>
  </si>
  <si>
    <t>Final Rating</t>
  </si>
  <si>
    <t>Periodic Test (25%)</t>
  </si>
  <si>
    <t>Prepared by:</t>
  </si>
  <si>
    <t>Vines, Amanda</t>
  </si>
  <si>
    <t>Deep, Johnny</t>
  </si>
  <si>
    <t>Whatson, Emma</t>
  </si>
  <si>
    <t>Winterholder, Ian</t>
  </si>
  <si>
    <t>Baconsale, Kate</t>
  </si>
  <si>
    <t xml:space="preserve">Sapphire 2nd </t>
  </si>
  <si>
    <t>Denriel Vincent Salado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</si>
</sst>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_);\(0.00\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textRotation="45"/>
    </xf>
    <xf numFmtId="0" fontId="0" fillId="0" borderId="0" xfId="0" applyAlignment="1"/>
    <xf numFmtId="0" fontId="0" fillId="0" borderId="0" xfId="0" applyBorder="1" applyAlignment="1"/>
    <xf numFmtId="0" fontId="0" fillId="0" borderId="8" xfId="0" applyBorder="1" applyAlignment="1"/>
    <xf numFmtId="0" fontId="0" fillId="0" borderId="4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/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12" xfId="0" applyFill="1" applyBorder="1"/>
    <xf numFmtId="9" fontId="0" fillId="3" borderId="12" xfId="1" applyNumberFormat="1" applyFont="1" applyFill="1" applyBorder="1"/>
    <xf numFmtId="2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" fontId="0" fillId="2" borderId="7" xfId="2" applyNumberFormat="1" applyFont="1" applyFill="1" applyBorder="1" applyAlignment="1">
      <alignment horizontal="center"/>
    </xf>
    <xf numFmtId="0" fontId="0" fillId="5" borderId="0" xfId="0" applyFill="1" applyAlignment="1"/>
    <xf numFmtId="0" fontId="0" fillId="5" borderId="6" xfId="0" applyFill="1" applyBorder="1" applyAlignment="1"/>
    <xf numFmtId="2" fontId="0" fillId="5" borderId="0" xfId="0" applyNumberFormat="1" applyFill="1" applyAlignment="1">
      <alignment horizontal="center"/>
    </xf>
    <xf numFmtId="1" fontId="3" fillId="5" borderId="7" xfId="1" applyNumberFormat="1" applyFont="1" applyFill="1" applyBorder="1" applyAlignment="1">
      <alignment horizontal="center"/>
    </xf>
    <xf numFmtId="0" fontId="0" fillId="6" borderId="0" xfId="0" applyFill="1"/>
    <xf numFmtId="0" fontId="0" fillId="6" borderId="6" xfId="0" applyFill="1" applyBorder="1" applyAlignment="1">
      <alignment horizontal="center"/>
    </xf>
    <xf numFmtId="2" fontId="0" fillId="6" borderId="0" xfId="0" applyNumberFormat="1" applyFill="1" applyAlignment="1">
      <alignment horizontal="center"/>
    </xf>
    <xf numFmtId="1" fontId="0" fillId="6" borderId="7" xfId="2" applyNumberFormat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6" xfId="0" applyFill="1" applyBorder="1" applyAlignment="1">
      <alignment horizontal="center"/>
    </xf>
    <xf numFmtId="2" fontId="0" fillId="7" borderId="0" xfId="0" applyNumberFormat="1" applyFill="1" applyAlignment="1">
      <alignment horizontal="center"/>
    </xf>
    <xf numFmtId="1" fontId="0" fillId="7" borderId="7" xfId="2" applyNumberFormat="1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6" xfId="0" applyFill="1" applyBorder="1" applyAlignment="1">
      <alignment horizontal="center"/>
    </xf>
    <xf numFmtId="2" fontId="0" fillId="8" borderId="0" xfId="0" applyNumberFormat="1" applyFill="1" applyAlignment="1">
      <alignment horizontal="center"/>
    </xf>
    <xf numFmtId="1" fontId="0" fillId="8" borderId="7" xfId="2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8"/>
  <sheetViews>
    <sheetView tabSelected="1" topLeftCell="J10" workbookViewId="0">
      <selection activeCell="AA24" sqref="AA24"/>
    </sheetView>
  </sheetViews>
  <sheetFormatPr defaultRowHeight="15" x14ac:dyDescent="0.25"/>
  <cols>
    <col min="1" max="1" width="11.42578125" customWidth="1"/>
    <col min="2" max="2" width="11" customWidth="1"/>
    <col min="3" max="22" width="5.7109375" customWidth="1"/>
    <col min="23" max="26" width="7.7109375" customWidth="1"/>
    <col min="27" max="30" width="5.7109375" customWidth="1"/>
    <col min="31" max="31" width="11.140625" customWidth="1"/>
  </cols>
  <sheetData>
    <row r="2" spans="1:31" ht="20.100000000000001" customHeight="1" x14ac:dyDescent="0.25">
      <c r="D2" s="35" t="s">
        <v>0</v>
      </c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</row>
    <row r="4" spans="1:31" x14ac:dyDescent="0.25">
      <c r="D4" s="35" t="s">
        <v>18</v>
      </c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</row>
    <row r="6" spans="1:31" x14ac:dyDescent="0.25">
      <c r="F6" s="2"/>
      <c r="H6" s="2"/>
    </row>
    <row r="7" spans="1:31" x14ac:dyDescent="0.25">
      <c r="C7" s="5"/>
      <c r="D7" s="5"/>
      <c r="E7" s="5"/>
      <c r="F7" s="5"/>
      <c r="G7" s="5"/>
      <c r="H7" s="5"/>
      <c r="I7" s="2"/>
    </row>
    <row r="8" spans="1:31" ht="15" customHeight="1" x14ac:dyDescent="0.25">
      <c r="B8" s="2"/>
      <c r="C8" s="5"/>
      <c r="D8" s="5"/>
      <c r="E8" s="5"/>
      <c r="F8" s="5"/>
      <c r="G8" s="5"/>
      <c r="H8" s="5"/>
      <c r="I8" s="2"/>
    </row>
    <row r="9" spans="1:31" ht="15" customHeight="1" thickBot="1" x14ac:dyDescent="0.3">
      <c r="C9" s="6"/>
      <c r="D9" s="6"/>
      <c r="E9" s="6"/>
      <c r="F9" s="6"/>
      <c r="G9" s="6"/>
      <c r="H9" s="6"/>
    </row>
    <row r="10" spans="1:31" ht="15.75" thickBot="1" x14ac:dyDescent="0.3">
      <c r="C10" s="37" t="s">
        <v>2</v>
      </c>
      <c r="D10" s="38"/>
      <c r="E10" s="38"/>
      <c r="F10" s="38"/>
      <c r="G10" s="38"/>
      <c r="H10" s="39"/>
      <c r="I10" s="41" t="s">
        <v>6</v>
      </c>
      <c r="J10" s="42"/>
      <c r="K10" s="42"/>
      <c r="L10" s="42"/>
      <c r="M10" s="43"/>
      <c r="N10" s="40" t="s">
        <v>8</v>
      </c>
      <c r="O10" s="40"/>
      <c r="P10" s="40"/>
      <c r="Q10" s="40"/>
      <c r="R10" s="40"/>
      <c r="S10" s="41" t="s">
        <v>7</v>
      </c>
      <c r="T10" s="42"/>
      <c r="U10" s="42"/>
      <c r="V10" s="43"/>
      <c r="W10" s="41" t="s">
        <v>9</v>
      </c>
      <c r="X10" s="42"/>
      <c r="Y10" s="42"/>
      <c r="Z10" s="43"/>
      <c r="AA10" s="41" t="s">
        <v>11</v>
      </c>
      <c r="AB10" s="42"/>
      <c r="AC10" s="42"/>
      <c r="AD10" s="43"/>
      <c r="AE10" s="9" t="s">
        <v>10</v>
      </c>
    </row>
    <row r="11" spans="1:31" ht="28.5" customHeight="1" thickBot="1" x14ac:dyDescent="0.3">
      <c r="A11" s="40" t="s">
        <v>1</v>
      </c>
      <c r="B11" s="40"/>
      <c r="C11" s="3"/>
      <c r="D11" s="3"/>
      <c r="E11" s="3"/>
      <c r="F11" s="4" t="s">
        <v>5</v>
      </c>
      <c r="G11" s="19" t="s">
        <v>3</v>
      </c>
      <c r="H11" s="20" t="s">
        <v>4</v>
      </c>
      <c r="I11" s="2"/>
      <c r="K11" t="s">
        <v>5</v>
      </c>
      <c r="L11" s="23" t="s">
        <v>3</v>
      </c>
      <c r="M11" s="24" t="s">
        <v>4</v>
      </c>
      <c r="N11" s="1"/>
      <c r="O11" s="1"/>
      <c r="P11" s="1" t="s">
        <v>5</v>
      </c>
      <c r="Q11" s="27" t="s">
        <v>3</v>
      </c>
      <c r="R11" s="28" t="s">
        <v>4</v>
      </c>
      <c r="S11" s="1"/>
      <c r="T11" s="8" t="s">
        <v>5</v>
      </c>
      <c r="U11" s="31" t="s">
        <v>3</v>
      </c>
      <c r="V11" s="32" t="s">
        <v>4</v>
      </c>
      <c r="W11" s="1"/>
      <c r="X11" s="8" t="s">
        <v>5</v>
      </c>
      <c r="Y11" s="15" t="s">
        <v>3</v>
      </c>
      <c r="Z11" s="11" t="s">
        <v>4</v>
      </c>
      <c r="AA11" s="10"/>
      <c r="AB11" s="8" t="s">
        <v>5</v>
      </c>
      <c r="AC11" s="16" t="s">
        <v>3</v>
      </c>
      <c r="AD11" s="11" t="s">
        <v>4</v>
      </c>
      <c r="AE11" s="12"/>
    </row>
    <row r="12" spans="1:31" x14ac:dyDescent="0.25">
      <c r="B12" s="2"/>
      <c r="C12" s="1">
        <v>30</v>
      </c>
      <c r="D12" s="1">
        <v>30</v>
      </c>
      <c r="E12" s="1">
        <v>85</v>
      </c>
      <c r="F12" s="1">
        <f t="shared" ref="F12:F17" si="0">SUM(C12:E12)</f>
        <v>145</v>
      </c>
      <c r="G12" s="21">
        <f>F12/145</f>
        <v>1</v>
      </c>
      <c r="H12" s="22">
        <f>G12*15</f>
        <v>15</v>
      </c>
      <c r="I12" s="1">
        <v>100</v>
      </c>
      <c r="J12" s="1">
        <v>40</v>
      </c>
      <c r="K12" s="1">
        <f t="shared" ref="K12:K17" si="1">SUM(I12:J12)</f>
        <v>140</v>
      </c>
      <c r="L12" s="25">
        <f>K12/140</f>
        <v>1</v>
      </c>
      <c r="M12" s="26">
        <f>L12*20</f>
        <v>20</v>
      </c>
      <c r="N12" s="1">
        <v>50</v>
      </c>
      <c r="O12" s="1">
        <v>25</v>
      </c>
      <c r="P12" s="1">
        <f t="shared" ref="P12:P17" si="2">SUM(N12:O12)</f>
        <v>75</v>
      </c>
      <c r="Q12" s="29">
        <f>P12/75</f>
        <v>1</v>
      </c>
      <c r="R12" s="30">
        <f>Q12*5</f>
        <v>5</v>
      </c>
      <c r="S12" s="1">
        <v>100</v>
      </c>
      <c r="T12" s="1">
        <f t="shared" ref="T12:T17" si="3">SUM(S12)</f>
        <v>100</v>
      </c>
      <c r="U12" s="33">
        <f>T12/100</f>
        <v>1</v>
      </c>
      <c r="V12" s="34">
        <f>U12*20</f>
        <v>20</v>
      </c>
      <c r="W12" s="1">
        <v>10</v>
      </c>
      <c r="X12" s="1">
        <f t="shared" ref="X12:X17" si="4">SUM(W12)</f>
        <v>10</v>
      </c>
      <c r="Y12" s="14">
        <f>X12/10</f>
        <v>1</v>
      </c>
      <c r="Z12" s="18">
        <f>Y12*15</f>
        <v>15</v>
      </c>
      <c r="AA12" s="7">
        <v>50</v>
      </c>
      <c r="AB12" s="1">
        <f t="shared" ref="AB12:AB17" si="5">SUM(AA12)</f>
        <v>50</v>
      </c>
      <c r="AC12" s="14">
        <f>AB12/50</f>
        <v>1</v>
      </c>
      <c r="AD12" s="18">
        <f>AC12*25</f>
        <v>25</v>
      </c>
      <c r="AE12" s="13"/>
    </row>
    <row r="13" spans="1:31" x14ac:dyDescent="0.25">
      <c r="A13" s="36" t="s">
        <v>13</v>
      </c>
      <c r="B13" s="36"/>
      <c r="C13" s="1">
        <v>25</v>
      </c>
      <c r="D13" s="1">
        <v>25</v>
      </c>
      <c r="E13" s="1">
        <v>70</v>
      </c>
      <c r="F13" s="1">
        <f t="shared" si="0"/>
        <v>120</v>
      </c>
      <c r="G13" s="21">
        <f t="shared" ref="G13:G17" si="6">F13/145</f>
        <v>0.82758620689655171</v>
      </c>
      <c r="H13" s="22">
        <f t="shared" ref="H13:H17" si="7">G13*15</f>
        <v>12.413793103448276</v>
      </c>
      <c r="I13" s="1">
        <v>80</v>
      </c>
      <c r="J13" s="1">
        <v>30</v>
      </c>
      <c r="K13" s="1">
        <f t="shared" si="1"/>
        <v>110</v>
      </c>
      <c r="L13" s="25">
        <f t="shared" ref="L13:L17" si="8">K13/140</f>
        <v>0.7857142857142857</v>
      </c>
      <c r="M13" s="26">
        <f t="shared" ref="M13:M17" si="9">L13*20</f>
        <v>15.714285714285714</v>
      </c>
      <c r="N13" s="1">
        <v>45</v>
      </c>
      <c r="O13" s="1">
        <v>21</v>
      </c>
      <c r="P13" s="1">
        <f t="shared" si="2"/>
        <v>66</v>
      </c>
      <c r="Q13" s="29">
        <f t="shared" ref="Q13:Q17" si="10">P13/75</f>
        <v>0.88</v>
      </c>
      <c r="R13" s="30">
        <f t="shared" ref="R13:R17" si="11">Q13*5</f>
        <v>4.4000000000000004</v>
      </c>
      <c r="S13" s="1">
        <v>90</v>
      </c>
      <c r="T13" s="1">
        <f t="shared" si="3"/>
        <v>90</v>
      </c>
      <c r="U13" s="33">
        <f t="shared" ref="U13:U17" si="12">T13/100</f>
        <v>0.9</v>
      </c>
      <c r="V13" s="34">
        <f t="shared" ref="V13:V17" si="13">U13*20</f>
        <v>18</v>
      </c>
      <c r="W13" s="1">
        <v>10</v>
      </c>
      <c r="X13" s="1">
        <f t="shared" si="4"/>
        <v>10</v>
      </c>
      <c r="Y13" s="14">
        <f t="shared" ref="Y13:Y17" si="14">X13/10</f>
        <v>1</v>
      </c>
      <c r="Z13" s="18">
        <f t="shared" ref="Z13:Z17" si="15">Y13*15</f>
        <v>15</v>
      </c>
      <c r="AA13" s="7">
        <v>34</v>
      </c>
      <c r="AB13" s="1">
        <f t="shared" si="5"/>
        <v>34</v>
      </c>
      <c r="AC13" s="14">
        <f t="shared" ref="AC13:AC17" si="16">AB13/50</f>
        <v>0.68</v>
      </c>
      <c r="AD13" s="18">
        <f t="shared" ref="AD13:AD17" si="17">AC13*25</f>
        <v>17</v>
      </c>
      <c r="AE13" s="17">
        <f>SUM(H13,M13,R13,V13,Z13,AD13)</f>
        <v>82.528078817733984</v>
      </c>
    </row>
    <row r="14" spans="1:31" x14ac:dyDescent="0.25">
      <c r="A14" s="36" t="s">
        <v>14</v>
      </c>
      <c r="B14" s="36"/>
      <c r="C14" s="1">
        <v>29</v>
      </c>
      <c r="D14" s="1">
        <v>30</v>
      </c>
      <c r="E14" s="1">
        <v>84</v>
      </c>
      <c r="F14" s="1">
        <f t="shared" si="0"/>
        <v>143</v>
      </c>
      <c r="G14" s="21">
        <f t="shared" si="6"/>
        <v>0.98620689655172411</v>
      </c>
      <c r="H14" s="22">
        <f t="shared" si="7"/>
        <v>14.793103448275861</v>
      </c>
      <c r="I14" s="1">
        <v>82</v>
      </c>
      <c r="J14" s="1">
        <v>30</v>
      </c>
      <c r="K14" s="1">
        <f t="shared" si="1"/>
        <v>112</v>
      </c>
      <c r="L14" s="25">
        <f t="shared" si="8"/>
        <v>0.8</v>
      </c>
      <c r="M14" s="26">
        <f t="shared" si="9"/>
        <v>16</v>
      </c>
      <c r="N14" s="1">
        <v>45</v>
      </c>
      <c r="O14" s="1">
        <v>24</v>
      </c>
      <c r="P14" s="1">
        <f t="shared" si="2"/>
        <v>69</v>
      </c>
      <c r="Q14" s="29">
        <f t="shared" si="10"/>
        <v>0.92</v>
      </c>
      <c r="R14" s="30">
        <f t="shared" si="11"/>
        <v>4.6000000000000005</v>
      </c>
      <c r="S14" s="1">
        <v>84</v>
      </c>
      <c r="T14" s="1">
        <f t="shared" si="3"/>
        <v>84</v>
      </c>
      <c r="U14" s="33">
        <f t="shared" si="12"/>
        <v>0.84</v>
      </c>
      <c r="V14" s="34">
        <f t="shared" si="13"/>
        <v>16.8</v>
      </c>
      <c r="W14" s="1">
        <v>9</v>
      </c>
      <c r="X14" s="1">
        <f t="shared" si="4"/>
        <v>9</v>
      </c>
      <c r="Y14" s="14">
        <f t="shared" si="14"/>
        <v>0.9</v>
      </c>
      <c r="Z14" s="18">
        <f t="shared" si="15"/>
        <v>13.5</v>
      </c>
      <c r="AA14" s="7">
        <v>40</v>
      </c>
      <c r="AB14" s="1">
        <f t="shared" si="5"/>
        <v>40</v>
      </c>
      <c r="AC14" s="14">
        <f t="shared" si="16"/>
        <v>0.8</v>
      </c>
      <c r="AD14" s="18">
        <f t="shared" si="17"/>
        <v>20</v>
      </c>
      <c r="AE14" s="17">
        <f t="shared" ref="AE14:AE17" si="18">SUM(H14,M14,R14,V14,Z14,AD14)</f>
        <v>85.693103448275863</v>
      </c>
    </row>
    <row r="15" spans="1:31" x14ac:dyDescent="0.25">
      <c r="A15" s="36" t="s">
        <v>15</v>
      </c>
      <c r="B15" s="36"/>
      <c r="C15" s="1">
        <v>26</v>
      </c>
      <c r="D15" s="1">
        <v>20</v>
      </c>
      <c r="E15" s="1">
        <v>77</v>
      </c>
      <c r="F15" s="1">
        <f t="shared" si="0"/>
        <v>123</v>
      </c>
      <c r="G15" s="21">
        <f t="shared" si="6"/>
        <v>0.84827586206896555</v>
      </c>
      <c r="H15" s="22">
        <f t="shared" si="7"/>
        <v>12.724137931034484</v>
      </c>
      <c r="I15" s="1">
        <v>96</v>
      </c>
      <c r="J15" s="1">
        <v>31</v>
      </c>
      <c r="K15" s="1">
        <f t="shared" si="1"/>
        <v>127</v>
      </c>
      <c r="L15" s="25">
        <f t="shared" si="8"/>
        <v>0.90714285714285714</v>
      </c>
      <c r="M15" s="26">
        <f t="shared" si="9"/>
        <v>18.142857142857142</v>
      </c>
      <c r="N15" s="1">
        <v>44</v>
      </c>
      <c r="O15" s="1">
        <v>20</v>
      </c>
      <c r="P15" s="1">
        <f t="shared" si="2"/>
        <v>64</v>
      </c>
      <c r="Q15" s="29">
        <f t="shared" si="10"/>
        <v>0.85333333333333339</v>
      </c>
      <c r="R15" s="30">
        <f t="shared" si="11"/>
        <v>4.2666666666666666</v>
      </c>
      <c r="S15" s="1">
        <v>83</v>
      </c>
      <c r="T15" s="1">
        <f t="shared" si="3"/>
        <v>83</v>
      </c>
      <c r="U15" s="33">
        <f t="shared" si="12"/>
        <v>0.83</v>
      </c>
      <c r="V15" s="34">
        <f t="shared" si="13"/>
        <v>16.599999999999998</v>
      </c>
      <c r="W15" s="1">
        <v>10</v>
      </c>
      <c r="X15" s="1">
        <f t="shared" si="4"/>
        <v>10</v>
      </c>
      <c r="Y15" s="14">
        <f t="shared" si="14"/>
        <v>1</v>
      </c>
      <c r="Z15" s="18">
        <f t="shared" si="15"/>
        <v>15</v>
      </c>
      <c r="AA15" s="7">
        <v>41</v>
      </c>
      <c r="AB15" s="1">
        <f t="shared" si="5"/>
        <v>41</v>
      </c>
      <c r="AC15" s="14">
        <f t="shared" si="16"/>
        <v>0.82</v>
      </c>
      <c r="AD15" s="18">
        <f t="shared" si="17"/>
        <v>20.5</v>
      </c>
      <c r="AE15" s="17">
        <f t="shared" si="18"/>
        <v>87.23366174055829</v>
      </c>
    </row>
    <row r="16" spans="1:31" x14ac:dyDescent="0.25">
      <c r="A16" s="36" t="s">
        <v>16</v>
      </c>
      <c r="B16" s="36"/>
      <c r="C16" s="1">
        <v>24</v>
      </c>
      <c r="D16" s="1">
        <v>30</v>
      </c>
      <c r="E16" s="1">
        <v>79</v>
      </c>
      <c r="F16" s="1">
        <f t="shared" si="0"/>
        <v>133</v>
      </c>
      <c r="G16" s="21">
        <f t="shared" si="6"/>
        <v>0.91724137931034477</v>
      </c>
      <c r="H16" s="22">
        <f t="shared" si="7"/>
        <v>13.758620689655171</v>
      </c>
      <c r="I16" s="1">
        <v>94</v>
      </c>
      <c r="J16" s="1">
        <v>33</v>
      </c>
      <c r="K16" s="1">
        <f t="shared" si="1"/>
        <v>127</v>
      </c>
      <c r="L16" s="25">
        <f t="shared" si="8"/>
        <v>0.90714285714285714</v>
      </c>
      <c r="M16" s="26">
        <f t="shared" si="9"/>
        <v>18.142857142857142</v>
      </c>
      <c r="N16" s="1">
        <v>30</v>
      </c>
      <c r="O16" s="1">
        <v>20</v>
      </c>
      <c r="P16" s="1">
        <f t="shared" si="2"/>
        <v>50</v>
      </c>
      <c r="Q16" s="29">
        <f t="shared" si="10"/>
        <v>0.66666666666666663</v>
      </c>
      <c r="R16" s="30">
        <f t="shared" si="11"/>
        <v>3.333333333333333</v>
      </c>
      <c r="S16" s="1">
        <v>95</v>
      </c>
      <c r="T16" s="1">
        <f t="shared" si="3"/>
        <v>95</v>
      </c>
      <c r="U16" s="33">
        <f t="shared" si="12"/>
        <v>0.95</v>
      </c>
      <c r="V16" s="34">
        <f t="shared" si="13"/>
        <v>19</v>
      </c>
      <c r="W16" s="1">
        <v>9</v>
      </c>
      <c r="X16" s="1">
        <f t="shared" si="4"/>
        <v>9</v>
      </c>
      <c r="Y16" s="14">
        <f t="shared" si="14"/>
        <v>0.9</v>
      </c>
      <c r="Z16" s="18">
        <f t="shared" si="15"/>
        <v>13.5</v>
      </c>
      <c r="AA16" s="7">
        <v>45</v>
      </c>
      <c r="AB16" s="1">
        <f t="shared" si="5"/>
        <v>45</v>
      </c>
      <c r="AC16" s="14">
        <f t="shared" si="16"/>
        <v>0.9</v>
      </c>
      <c r="AD16" s="18">
        <f t="shared" si="17"/>
        <v>22.5</v>
      </c>
      <c r="AE16" s="17">
        <f t="shared" si="18"/>
        <v>90.234811165845656</v>
      </c>
    </row>
    <row r="17" spans="1:31" x14ac:dyDescent="0.25">
      <c r="A17" s="36" t="s">
        <v>17</v>
      </c>
      <c r="B17" s="36"/>
      <c r="C17" s="1">
        <v>30</v>
      </c>
      <c r="D17" s="1">
        <v>27</v>
      </c>
      <c r="E17" s="1">
        <v>80</v>
      </c>
      <c r="F17" s="1">
        <f t="shared" si="0"/>
        <v>137</v>
      </c>
      <c r="G17" s="21">
        <f t="shared" si="6"/>
        <v>0.94482758620689655</v>
      </c>
      <c r="H17" s="22">
        <f t="shared" si="7"/>
        <v>14.172413793103448</v>
      </c>
      <c r="I17" s="1">
        <v>90</v>
      </c>
      <c r="J17" s="1">
        <v>30</v>
      </c>
      <c r="K17" s="1">
        <f t="shared" si="1"/>
        <v>120</v>
      </c>
      <c r="L17" s="25">
        <f t="shared" si="8"/>
        <v>0.8571428571428571</v>
      </c>
      <c r="M17" s="26">
        <f t="shared" si="9"/>
        <v>17.142857142857142</v>
      </c>
      <c r="N17" s="1">
        <v>43</v>
      </c>
      <c r="O17" s="1">
        <v>24</v>
      </c>
      <c r="P17" s="1">
        <f t="shared" si="2"/>
        <v>67</v>
      </c>
      <c r="Q17" s="29">
        <f t="shared" si="10"/>
        <v>0.89333333333333331</v>
      </c>
      <c r="R17" s="30">
        <f t="shared" si="11"/>
        <v>4.4666666666666668</v>
      </c>
      <c r="S17" s="1">
        <v>89</v>
      </c>
      <c r="T17" s="1">
        <f t="shared" si="3"/>
        <v>89</v>
      </c>
      <c r="U17" s="33">
        <f t="shared" si="12"/>
        <v>0.89</v>
      </c>
      <c r="V17" s="34">
        <f t="shared" si="13"/>
        <v>17.8</v>
      </c>
      <c r="W17" s="1">
        <v>8</v>
      </c>
      <c r="X17" s="1">
        <f t="shared" si="4"/>
        <v>8</v>
      </c>
      <c r="Y17" s="14">
        <f t="shared" si="14"/>
        <v>0.8</v>
      </c>
      <c r="Z17" s="18">
        <f t="shared" si="15"/>
        <v>12</v>
      </c>
      <c r="AA17" s="7">
        <v>45</v>
      </c>
      <c r="AB17" s="1">
        <f t="shared" si="5"/>
        <v>45</v>
      </c>
      <c r="AC17" s="14">
        <f t="shared" si="16"/>
        <v>0.9</v>
      </c>
      <c r="AD17" s="18">
        <f t="shared" si="17"/>
        <v>22.5</v>
      </c>
      <c r="AE17" s="17">
        <f t="shared" si="18"/>
        <v>88.081937602627264</v>
      </c>
    </row>
    <row r="18" spans="1:31" x14ac:dyDescent="0.25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31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31" x14ac:dyDescent="0.2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31" x14ac:dyDescent="0.25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Z21" s="36" t="s">
        <v>12</v>
      </c>
      <c r="AA21" s="36"/>
      <c r="AB21" s="36"/>
    </row>
    <row r="22" spans="1:31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31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AA23" s="36" t="s">
        <v>19</v>
      </c>
      <c r="AB23" s="36"/>
      <c r="AC23" s="36"/>
      <c r="AD23" s="36"/>
      <c r="AE23" s="36"/>
    </row>
    <row r="24" spans="1:31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31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31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31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31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mergeCells count="16">
    <mergeCell ref="Z21:AB21"/>
    <mergeCell ref="AA23:AE23"/>
    <mergeCell ref="I10:M10"/>
    <mergeCell ref="N10:R10"/>
    <mergeCell ref="S10:V10"/>
    <mergeCell ref="W10:Z10"/>
    <mergeCell ref="AA10:AD10"/>
    <mergeCell ref="D2:AD2"/>
    <mergeCell ref="D4:AD4"/>
    <mergeCell ref="A16:B16"/>
    <mergeCell ref="A17:B17"/>
    <mergeCell ref="C10:H10"/>
    <mergeCell ref="A11:B11"/>
    <mergeCell ref="A13:B13"/>
    <mergeCell ref="A14:B14"/>
    <mergeCell ref="A15:B15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Barsales</dc:creator>
  <cp:lastModifiedBy>User</cp:lastModifiedBy>
  <dcterms:created xsi:type="dcterms:W3CDTF">2012-09-30T08:17:26Z</dcterms:created>
  <dcterms:modified xsi:type="dcterms:W3CDTF">2012-10-01T17:17:30Z</dcterms:modified>
</cp:coreProperties>
</file>